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Benoit\AFAO 2023\"/>
    </mc:Choice>
  </mc:AlternateContent>
  <xr:revisionPtr revIDLastSave="0" documentId="13_ncr:1_{6CA1CC31-9577-4A71-80A6-91C60FABD21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épenses 2023" sheetId="5" r:id="rId1"/>
    <sheet name="Recettes 2023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5" l="1"/>
  <c r="B11" i="5"/>
  <c r="C26" i="6"/>
  <c r="C36" i="6"/>
  <c r="B29" i="5" l="1"/>
  <c r="C21" i="6" l="1"/>
  <c r="C12" i="6"/>
  <c r="C9" i="6" l="1"/>
  <c r="B15" i="5"/>
  <c r="C14" i="6" l="1"/>
  <c r="B32" i="5"/>
  <c r="B31" i="5" s="1"/>
  <c r="B27" i="5"/>
  <c r="B26" i="5" s="1"/>
  <c r="B14" i="5" l="1"/>
  <c r="B3" i="5"/>
  <c r="B41" i="5" l="1"/>
  <c r="C70" i="6"/>
  <c r="C60" i="6"/>
  <c r="C59" i="6" s="1"/>
  <c r="C17" i="6"/>
  <c r="C25" i="6" l="1"/>
  <c r="C11" i="6"/>
  <c r="C8" i="6" l="1"/>
  <c r="C3" i="6"/>
  <c r="C76" i="6" l="1"/>
  <c r="C77" i="6" s="1"/>
  <c r="C78" i="6" s="1"/>
</calcChain>
</file>

<file path=xl/sharedStrings.xml><?xml version="1.0" encoding="utf-8"?>
<sst xmlns="http://schemas.openxmlformats.org/spreadsheetml/2006/main" count="123" uniqueCount="116">
  <si>
    <t>Plateforme de collecte Alvarum</t>
  </si>
  <si>
    <t>Conseil Général 94</t>
  </si>
  <si>
    <t>Opération tirelires</t>
  </si>
  <si>
    <t>Bienfaiteurs</t>
  </si>
  <si>
    <t>Dons Facebook</t>
  </si>
  <si>
    <t>Hébergement, maintenance et mise à jour site Internet et Base de données</t>
  </si>
  <si>
    <t>Adhésion Alliance Maladies Rares</t>
  </si>
  <si>
    <t>Assurance</t>
  </si>
  <si>
    <t>Abonnement Zoom</t>
  </si>
  <si>
    <t>Entreprise Ma Petite Assiette</t>
  </si>
  <si>
    <t>Vente chocolats de Pâques</t>
  </si>
  <si>
    <t>Matériel-Logiciels-Téléphone-Frais divers</t>
  </si>
  <si>
    <t>Charges sociales 2020 et 2021 non payées - crise sanitaire</t>
  </si>
  <si>
    <t>Collecte Alvarum</t>
  </si>
  <si>
    <t>Collecte par chèques</t>
  </si>
  <si>
    <t>Tirelire géante en ligne</t>
  </si>
  <si>
    <t>CCAS de Saint-Laurent- des-Arbres</t>
  </si>
  <si>
    <t>Kakémonos</t>
  </si>
  <si>
    <t>Salaires et charges</t>
  </si>
  <si>
    <t>Dons financiers</t>
  </si>
  <si>
    <t>TOTAL</t>
  </si>
  <si>
    <t>Dons Opération tirelires ExtrAOrdinaires</t>
  </si>
  <si>
    <t>Les Ultra Marathoniens</t>
  </si>
  <si>
    <t>Întérêt livret A</t>
  </si>
  <si>
    <t>2. RESSOURCES REPORTÉES LIÉES A LA GÉNÉROSITÉ DU PUBLIC</t>
  </si>
  <si>
    <t>3.3 Mécénat</t>
  </si>
  <si>
    <t>4.1 Prestations en nature</t>
  </si>
  <si>
    <t>4.2 Dons en nature</t>
  </si>
  <si>
    <t>4.3 Valorisation du bénévolat</t>
  </si>
  <si>
    <t>6. AUTRES PRODUITS</t>
  </si>
  <si>
    <t>MONTANT EN EUROS</t>
  </si>
  <si>
    <t>EXCÉDENT OU DÉFICIT</t>
  </si>
  <si>
    <t>RECETTES</t>
  </si>
  <si>
    <t xml:space="preserve">Prix recherche Fanny-Selena </t>
  </si>
  <si>
    <t>3. COMMUNICATION ET FRAIS DE COLLECTE</t>
  </si>
  <si>
    <t>2. DÉPENSES SALARIALES</t>
  </si>
  <si>
    <t>1. FRAIS DE FONCTIONNEMENT</t>
  </si>
  <si>
    <t>Fondation Groupama - Travaux d'impression</t>
  </si>
  <si>
    <t xml:space="preserve">Location local </t>
  </si>
  <si>
    <t>Dons Course des Héros</t>
  </si>
  <si>
    <t>4. MISSIONS SOCIALES</t>
  </si>
  <si>
    <t>4.1 Soutien des familles et patients</t>
  </si>
  <si>
    <t>4.2 Soutien à la recherche</t>
  </si>
  <si>
    <t>5.1 Prestations en nature</t>
  </si>
  <si>
    <t xml:space="preserve">5.2 Mise à disposition gratuite de biens </t>
  </si>
  <si>
    <t>5.3 Personnel bénévole</t>
  </si>
  <si>
    <t xml:space="preserve">Fondation Groupama - Travaux d'impression </t>
  </si>
  <si>
    <t>Dons Association</t>
  </si>
  <si>
    <t>3.1 Supports de communication, matériel et goodies</t>
  </si>
  <si>
    <t>%variation</t>
  </si>
  <si>
    <t>Répartition %</t>
  </si>
  <si>
    <t xml:space="preserve">% variation </t>
  </si>
  <si>
    <t>5. SUBVENTIONS ET AUTRES CONCOURS PUBLICS</t>
  </si>
  <si>
    <t>3.2 Dons particuliers</t>
  </si>
  <si>
    <t>4. PRESTATIONS EN NATURE - DONS EN NATURE - BÉNÉVOLAT</t>
  </si>
  <si>
    <t>5. PRESTATIONS EN NATURE - DONS EN NATURE - BÉNÉVOLAT</t>
  </si>
  <si>
    <t>TOTAL DES RESSOURCES</t>
  </si>
  <si>
    <t>3.1 Cotisations - Adhésions</t>
  </si>
  <si>
    <t>1. REPORT EXCÉDENT 2022</t>
  </si>
  <si>
    <t>2.2 Dons 2022 encaissés en 2023</t>
  </si>
  <si>
    <t>Dons Facebook 2022 encaissés en 2023</t>
  </si>
  <si>
    <t>Adhésions 2023</t>
  </si>
  <si>
    <t>Collecte Alvarum  Course La Wantzenau - Sébastien Chardin</t>
  </si>
  <si>
    <t>Entreprise ALPAGA - Gabriel Therizols</t>
  </si>
  <si>
    <t>AD - LOGISTICS - Alexandre Duché</t>
  </si>
  <si>
    <t>Lions Club Valenciennes</t>
  </si>
  <si>
    <t>Brasero Artisan</t>
  </si>
  <si>
    <t>Lions Club Toulouse Escalquens</t>
  </si>
  <si>
    <t>Magasin E. Leclerc Migennes - Collecte de dons en caisse auprès des clients - Véronique Mercier</t>
  </si>
  <si>
    <t>Ventes Marché de Noël - Patricia Le Gargasson</t>
  </si>
  <si>
    <t>Don Marché de Noël - Patricia Le Gargasson</t>
  </si>
  <si>
    <t>Heroiks Event - Campagne Sensibilisation Corps Médical</t>
  </si>
  <si>
    <t>Loto Rotary Ovalie de Toulouse du 14 janvier 2023 - Lucie Malgouyres</t>
  </si>
  <si>
    <t>Fondation de France</t>
  </si>
  <si>
    <t>DÉPENSES 2023</t>
  </si>
  <si>
    <t xml:space="preserve">Association Festiv'Music - Collecte lors d'un événement organisé à Roussines en mai 2023 </t>
  </si>
  <si>
    <t>Opération CD Jazz for my Baby - Lucie Malgouyres</t>
  </si>
  <si>
    <t>Rotary Ovalie de Toulouse Loto du 14 janvier 2023 - Lucie Malgouyres</t>
  </si>
  <si>
    <t>Rotary Club Dieppe Côte d'Albâtre Vente de tulipes - Anne-Sophie Raulin</t>
  </si>
  <si>
    <t>Frais événement Weekend des familles 2023</t>
  </si>
  <si>
    <t>Tee-shirts</t>
  </si>
  <si>
    <t>Contenus tirelires, dons annexes</t>
  </si>
  <si>
    <t>Association St Hilaire Evasion Sportive - Trail des Vallées - Laurence Jamet-Tessier</t>
  </si>
  <si>
    <t>Association Défi Matthieu Craff - David Urvois</t>
  </si>
  <si>
    <t>Dons lors de la sépulture du père de Sylvianne Briet</t>
  </si>
  <si>
    <t>Places et stands supplémentaires Courses des Héros 2023</t>
  </si>
  <si>
    <t>3.2 Frais de collecte, achat CD</t>
  </si>
  <si>
    <t>Opération CD Jazz for my Baby - Achat de 20 CD</t>
  </si>
  <si>
    <t>Dons, collectes mécénat (avec le soutien des bénévoles)</t>
  </si>
  <si>
    <t>Festival d'Energie à Soulac sur Mer 27 et 28 mai 2023 Collecte - Steve Cremerieux</t>
  </si>
  <si>
    <t>Festival d'Energie à Soulac sur Mer 27 et 28 mai 2023 Don - Steve Cremerieux</t>
  </si>
  <si>
    <t>Opération CD Jazz for my Baby - somme reversée aux artistes</t>
  </si>
  <si>
    <t>Apel Emmanuel d'Alzon Saint Médard-en-Jalles Ventes lors d'un spectacle - Maud Pasquet</t>
  </si>
  <si>
    <t>Apel Emmanuel d'Alzon Saint Médard-en-Jalles Dons - Maud Pasquet</t>
  </si>
  <si>
    <t>S.A.R.L. Ferme Clauss Cueillette de fraises 1 € par passage en caisse - Nadine Bisel</t>
  </si>
  <si>
    <t>TOTAL DES RECETTES PERÇUES EN 2023</t>
  </si>
  <si>
    <t>Autres dons par les plateformes de financement participatif</t>
  </si>
  <si>
    <t>Autre don collecte Alvarum</t>
  </si>
  <si>
    <r>
      <t>3. RESSOURCES LIÉES À</t>
    </r>
    <r>
      <rPr>
        <sz val="12"/>
        <rFont val="Gotham"/>
      </rPr>
      <t xml:space="preserve"> </t>
    </r>
    <r>
      <rPr>
        <b/>
        <sz val="12"/>
        <rFont val="Gotham"/>
      </rPr>
      <t>LA GÉNÉROSITE DU PUBLIC</t>
    </r>
  </si>
  <si>
    <t>Théâtre Alsacien Eguisheim - Fanny Thorr</t>
  </si>
  <si>
    <t>Brasserie O'Malt - Sylvain Piau</t>
  </si>
  <si>
    <t>Built'In - Ludovic Bougo</t>
  </si>
  <si>
    <t>Groupama Calvados - Balade Solidaire du 11 juin 2023 - Charlotte Françoise</t>
  </si>
  <si>
    <t>Adhésions EAT 2022 et 2023</t>
  </si>
  <si>
    <t>Pfizer Prix des Associations de Patients</t>
  </si>
  <si>
    <t>Bureau des Étudiants de l'IAE Aix-Marseille - Action Candy Crush</t>
  </si>
  <si>
    <t>École Élémentaire Charles Odoyer Saint-Laurent-des-Arbres - Collecte Cross du 13 octobre 2023 - Malvina Jacob</t>
  </si>
  <si>
    <t>Journées JFN (inscription, hôtel, transports)</t>
  </si>
  <si>
    <t>Bouteilles d'hélium</t>
  </si>
  <si>
    <t>Places et stands Courses des Héros 2024</t>
  </si>
  <si>
    <t>Opération CD Jazz for my Baby - somme à reverser aux artistes</t>
  </si>
  <si>
    <t xml:space="preserve">SHOKOLA Site Internet </t>
  </si>
  <si>
    <t>Groupe Profession Santé - Publicité</t>
  </si>
  <si>
    <t>Shokola - Site internet</t>
  </si>
  <si>
    <t>2.1 Adhésions 2022 encaissées en 2023</t>
  </si>
  <si>
    <t>2.3 Autres dons par les plateformes de financement participatif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</si>
</sst>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3" formatCode="_-* #,##0.00_-;\-* #,##0.00_-;_-* &quot;-&quot;??_-;_-@_-"/>
    <numFmt numFmtId="164" formatCode="_-* #,##0_-;\-* #,##0_-;_-* &quot;-&quot;??_-;_-@_-"/>
    <numFmt numFmtId="165" formatCode="#,##0.00\ _€"/>
    <numFmt numFmtId="166" formatCode="#,##0.00\ &quot;€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Gotham"/>
    </font>
    <font>
      <b/>
      <sz val="11"/>
      <name val="Gotham"/>
    </font>
    <font>
      <sz val="11"/>
      <name val="Gotham"/>
    </font>
    <font>
      <b/>
      <sz val="14"/>
      <color theme="0"/>
      <name val="Gotham"/>
    </font>
    <font>
      <b/>
      <i/>
      <sz val="11"/>
      <name val="Gotham"/>
    </font>
    <font>
      <b/>
      <sz val="18"/>
      <color theme="1"/>
      <name val="Gotham"/>
    </font>
    <font>
      <b/>
      <sz val="14"/>
      <color theme="0"/>
      <name val="Arial"/>
      <family val="2"/>
    </font>
    <font>
      <sz val="12"/>
      <name val="Gotham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DD3F7"/>
        <bgColor indexed="64"/>
      </patternFill>
    </fill>
    <fill>
      <patternFill patternType="solid">
        <fgColor rgb="FFA3D8C4"/>
        <bgColor indexed="64"/>
      </patternFill>
    </fill>
    <fill>
      <patternFill patternType="solid">
        <fgColor rgb="FFFCD699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4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medium">
        <color auto="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auto="1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thick">
        <color theme="0"/>
      </right>
      <top/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medium">
        <color auto="1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8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37">
    <xf numFmtId="0" fontId="0" fillId="0" borderId="0" xfId="0"/>
    <xf numFmtId="0" fontId="22" fillId="0" borderId="0" xfId="0" applyFont="1"/>
    <xf numFmtId="0" fontId="22" fillId="0" borderId="12" xfId="0" applyFont="1" applyBorder="1" applyAlignment="1">
      <alignment horizontal="left"/>
    </xf>
    <xf numFmtId="0" fontId="24" fillId="30" borderId="12" xfId="0" applyFont="1" applyFill="1" applyBorder="1"/>
    <xf numFmtId="0" fontId="21" fillId="29" borderId="14" xfId="0" applyFont="1" applyFill="1" applyBorder="1" applyAlignment="1">
      <alignment horizontal="left"/>
    </xf>
    <xf numFmtId="0" fontId="22" fillId="0" borderId="14" xfId="0" applyFont="1" applyBorder="1"/>
    <xf numFmtId="0" fontId="22" fillId="0" borderId="15" xfId="0" applyFont="1" applyBorder="1" applyAlignment="1">
      <alignment horizontal="left"/>
    </xf>
    <xf numFmtId="0" fontId="20" fillId="28" borderId="14" xfId="0" applyFont="1" applyFill="1" applyBorder="1"/>
    <xf numFmtId="0" fontId="23" fillId="25" borderId="14" xfId="0" applyFont="1" applyFill="1" applyBorder="1" applyAlignment="1">
      <alignment horizontal="left"/>
    </xf>
    <xf numFmtId="0" fontId="21" fillId="29" borderId="15" xfId="0" applyFont="1" applyFill="1" applyBorder="1" applyAlignment="1">
      <alignment horizontal="left"/>
    </xf>
    <xf numFmtId="0" fontId="22" fillId="0" borderId="17" xfId="0" applyFont="1" applyBorder="1"/>
    <xf numFmtId="0" fontId="21" fillId="29" borderId="16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3" fillId="31" borderId="14" xfId="0" applyFont="1" applyFill="1" applyBorder="1" applyAlignment="1">
      <alignment horizontal="left"/>
    </xf>
    <xf numFmtId="0" fontId="23" fillId="27" borderId="18" xfId="0" applyFont="1" applyFill="1" applyBorder="1" applyAlignment="1">
      <alignment horizontal="left" vertical="center"/>
    </xf>
    <xf numFmtId="0" fontId="25" fillId="26" borderId="28" xfId="0" applyFont="1" applyFill="1" applyBorder="1" applyAlignment="1">
      <alignment horizontal="center" vertical="center"/>
    </xf>
    <xf numFmtId="0" fontId="23" fillId="27" borderId="29" xfId="0" applyFont="1" applyFill="1" applyBorder="1" applyAlignment="1">
      <alignment horizontal="left" vertical="center"/>
    </xf>
    <xf numFmtId="0" fontId="20" fillId="28" borderId="31" xfId="0" applyFont="1" applyFill="1" applyBorder="1"/>
    <xf numFmtId="0" fontId="21" fillId="29" borderId="37" xfId="0" applyFont="1" applyFill="1" applyBorder="1" applyAlignment="1">
      <alignment horizontal="left"/>
    </xf>
    <xf numFmtId="164" fontId="23" fillId="27" borderId="25" xfId="42" applyNumberFormat="1" applyFont="1" applyFill="1" applyBorder="1" applyAlignment="1">
      <alignment horizontal="center" vertical="center"/>
    </xf>
    <xf numFmtId="164" fontId="20" fillId="28" borderId="21" xfId="42" applyNumberFormat="1" applyFont="1" applyFill="1" applyBorder="1" applyAlignment="1">
      <alignment horizontal="center" vertical="center"/>
    </xf>
    <xf numFmtId="164" fontId="22" fillId="0" borderId="23" xfId="42" applyNumberFormat="1" applyFont="1" applyBorder="1" applyAlignment="1">
      <alignment horizontal="center" vertical="center"/>
    </xf>
    <xf numFmtId="164" fontId="22" fillId="0" borderId="27" xfId="42" applyNumberFormat="1" applyFont="1" applyBorder="1" applyAlignment="1">
      <alignment horizontal="center" vertical="center"/>
    </xf>
    <xf numFmtId="164" fontId="24" fillId="30" borderId="26" xfId="42" applyNumberFormat="1" applyFont="1" applyFill="1" applyBorder="1" applyAlignment="1">
      <alignment horizontal="center" vertical="center"/>
    </xf>
    <xf numFmtId="164" fontId="22" fillId="0" borderId="26" xfId="42" applyNumberFormat="1" applyFont="1" applyBorder="1" applyAlignment="1">
      <alignment horizontal="center" vertical="center"/>
    </xf>
    <xf numFmtId="164" fontId="22" fillId="0" borderId="20" xfId="42" applyNumberFormat="1" applyFont="1" applyBorder="1" applyAlignment="1">
      <alignment horizontal="center" vertical="center"/>
    </xf>
    <xf numFmtId="164" fontId="22" fillId="0" borderId="22" xfId="42" applyNumberFormat="1" applyFont="1" applyBorder="1" applyAlignment="1">
      <alignment horizontal="center" vertical="center"/>
    </xf>
    <xf numFmtId="164" fontId="22" fillId="0" borderId="21" xfId="42" applyNumberFormat="1" applyFont="1" applyBorder="1" applyAlignment="1">
      <alignment horizontal="center" vertical="center"/>
    </xf>
    <xf numFmtId="164" fontId="23" fillId="24" borderId="21" xfId="42" applyNumberFormat="1" applyFont="1" applyFill="1" applyBorder="1" applyAlignment="1">
      <alignment horizontal="center" vertical="center"/>
    </xf>
    <xf numFmtId="164" fontId="23" fillId="27" borderId="21" xfId="42" applyNumberFormat="1" applyFont="1" applyFill="1" applyBorder="1" applyAlignment="1">
      <alignment horizontal="center" vertical="center"/>
    </xf>
    <xf numFmtId="164" fontId="21" fillId="0" borderId="0" xfId="42" applyNumberFormat="1" applyFont="1" applyAlignment="1">
      <alignment horizontal="center" vertical="center"/>
    </xf>
    <xf numFmtId="164" fontId="23" fillId="27" borderId="30" xfId="42" applyNumberFormat="1" applyFont="1" applyFill="1" applyBorder="1" applyAlignment="1">
      <alignment horizontal="center" vertical="center"/>
    </xf>
    <xf numFmtId="164" fontId="21" fillId="29" borderId="22" xfId="42" applyNumberFormat="1" applyFont="1" applyFill="1" applyBorder="1" applyAlignment="1">
      <alignment horizontal="center" vertical="center"/>
    </xf>
    <xf numFmtId="164" fontId="21" fillId="29" borderId="26" xfId="42" applyNumberFormat="1" applyFont="1" applyFill="1" applyBorder="1" applyAlignment="1">
      <alignment horizontal="center" vertical="center"/>
    </xf>
    <xf numFmtId="164" fontId="21" fillId="29" borderId="21" xfId="42" applyNumberFormat="1" applyFont="1" applyFill="1" applyBorder="1" applyAlignment="1">
      <alignment horizontal="center" vertical="center"/>
    </xf>
    <xf numFmtId="9" fontId="0" fillId="0" borderId="0" xfId="43" applyFont="1"/>
    <xf numFmtId="9" fontId="25" fillId="26" borderId="28" xfId="43" applyFont="1" applyFill="1" applyBorder="1" applyAlignment="1">
      <alignment vertical="center"/>
    </xf>
    <xf numFmtId="9" fontId="23" fillId="27" borderId="25" xfId="43" applyFont="1" applyFill="1" applyBorder="1" applyAlignment="1">
      <alignment horizontal="center" vertical="center"/>
    </xf>
    <xf numFmtId="9" fontId="20" fillId="28" borderId="21" xfId="43" applyFont="1" applyFill="1" applyBorder="1" applyAlignment="1">
      <alignment horizontal="center" vertical="center"/>
    </xf>
    <xf numFmtId="9" fontId="21" fillId="29" borderId="26" xfId="43" applyFont="1" applyFill="1" applyBorder="1" applyAlignment="1">
      <alignment horizontal="center" vertical="center"/>
    </xf>
    <xf numFmtId="9" fontId="21" fillId="29" borderId="22" xfId="43" applyFont="1" applyFill="1" applyBorder="1" applyAlignment="1">
      <alignment horizontal="center" vertical="center"/>
    </xf>
    <xf numFmtId="9" fontId="22" fillId="0" borderId="23" xfId="43" applyFont="1" applyBorder="1" applyAlignment="1">
      <alignment horizontal="center" vertical="center"/>
    </xf>
    <xf numFmtId="9" fontId="22" fillId="0" borderId="27" xfId="43" applyFont="1" applyBorder="1" applyAlignment="1">
      <alignment horizontal="center" vertical="center"/>
    </xf>
    <xf numFmtId="9" fontId="24" fillId="30" borderId="26" xfId="43" applyFont="1" applyFill="1" applyBorder="1" applyAlignment="1">
      <alignment horizontal="center" vertical="center"/>
    </xf>
    <xf numFmtId="9" fontId="22" fillId="0" borderId="26" xfId="43" applyFont="1" applyBorder="1" applyAlignment="1">
      <alignment horizontal="center" vertical="center"/>
    </xf>
    <xf numFmtId="9" fontId="22" fillId="0" borderId="20" xfId="43" applyFont="1" applyBorder="1" applyAlignment="1">
      <alignment horizontal="center" vertical="center"/>
    </xf>
    <xf numFmtId="9" fontId="21" fillId="29" borderId="21" xfId="43" applyFont="1" applyFill="1" applyBorder="1" applyAlignment="1">
      <alignment horizontal="center" vertical="center"/>
    </xf>
    <xf numFmtId="9" fontId="22" fillId="0" borderId="22" xfId="43" applyFont="1" applyBorder="1" applyAlignment="1">
      <alignment horizontal="center" vertical="center"/>
    </xf>
    <xf numFmtId="9" fontId="22" fillId="0" borderId="21" xfId="43" applyFont="1" applyBorder="1" applyAlignment="1">
      <alignment horizontal="center" vertical="center"/>
    </xf>
    <xf numFmtId="9" fontId="23" fillId="24" borderId="21" xfId="43" applyFont="1" applyFill="1" applyBorder="1" applyAlignment="1">
      <alignment horizontal="center" vertical="center"/>
    </xf>
    <xf numFmtId="9" fontId="23" fillId="27" borderId="21" xfId="43" applyFont="1" applyFill="1" applyBorder="1" applyAlignment="1">
      <alignment horizontal="center" vertical="center"/>
    </xf>
    <xf numFmtId="9" fontId="21" fillId="0" borderId="0" xfId="43" applyFont="1" applyAlignment="1">
      <alignment horizontal="center" vertical="center"/>
    </xf>
    <xf numFmtId="9" fontId="23" fillId="27" borderId="29" xfId="43" applyFont="1" applyFill="1" applyBorder="1" applyAlignment="1">
      <alignment horizontal="left" vertical="center"/>
    </xf>
    <xf numFmtId="9" fontId="20" fillId="28" borderId="31" xfId="43" applyFont="1" applyFill="1" applyBorder="1"/>
    <xf numFmtId="9" fontId="22" fillId="0" borderId="33" xfId="43" applyFont="1" applyBorder="1"/>
    <xf numFmtId="9" fontId="22" fillId="0" borderId="39" xfId="43" applyFont="1" applyBorder="1" applyAlignment="1">
      <alignment horizontal="left"/>
    </xf>
    <xf numFmtId="9" fontId="22" fillId="0" borderId="35" xfId="43" applyFont="1" applyBorder="1" applyAlignment="1">
      <alignment horizontal="left"/>
    </xf>
    <xf numFmtId="9" fontId="22" fillId="0" borderId="41" xfId="43" applyFont="1" applyBorder="1" applyAlignment="1">
      <alignment horizontal="left"/>
    </xf>
    <xf numFmtId="9" fontId="21" fillId="29" borderId="37" xfId="43" applyFont="1" applyFill="1" applyBorder="1" applyAlignment="1">
      <alignment horizontal="left"/>
    </xf>
    <xf numFmtId="9" fontId="20" fillId="28" borderId="14" xfId="43" applyFont="1" applyFill="1" applyBorder="1"/>
    <xf numFmtId="9" fontId="21" fillId="29" borderId="15" xfId="43" applyFont="1" applyFill="1" applyBorder="1" applyAlignment="1">
      <alignment horizontal="left"/>
    </xf>
    <xf numFmtId="9" fontId="22" fillId="0" borderId="12" xfId="43" applyFont="1" applyBorder="1" applyAlignment="1">
      <alignment horizontal="left"/>
    </xf>
    <xf numFmtId="9" fontId="21" fillId="29" borderId="14" xfId="43" applyFont="1" applyFill="1" applyBorder="1" applyAlignment="1">
      <alignment horizontal="left"/>
    </xf>
    <xf numFmtId="9" fontId="23" fillId="25" borderId="14" xfId="43" applyFont="1" applyFill="1" applyBorder="1" applyAlignment="1">
      <alignment horizontal="left"/>
    </xf>
    <xf numFmtId="9" fontId="22" fillId="0" borderId="0" xfId="43" applyFont="1"/>
    <xf numFmtId="164" fontId="22" fillId="0" borderId="0" xfId="42" applyNumberFormat="1" applyFont="1" applyBorder="1" applyAlignment="1">
      <alignment horizontal="center" vertical="center"/>
    </xf>
    <xf numFmtId="164" fontId="22" fillId="0" borderId="45" xfId="42" applyNumberFormat="1" applyFont="1" applyBorder="1" applyAlignment="1">
      <alignment horizontal="center" vertical="center"/>
    </xf>
    <xf numFmtId="164" fontId="22" fillId="0" borderId="24" xfId="42" applyNumberFormat="1" applyFont="1" applyBorder="1" applyAlignment="1">
      <alignment horizontal="center" vertical="center"/>
    </xf>
    <xf numFmtId="164" fontId="22" fillId="0" borderId="28" xfId="42" applyNumberFormat="1" applyFont="1" applyBorder="1" applyAlignment="1">
      <alignment horizontal="center" vertical="center"/>
    </xf>
    <xf numFmtId="164" fontId="21" fillId="29" borderId="47" xfId="42" applyNumberFormat="1" applyFont="1" applyFill="1" applyBorder="1" applyAlignment="1">
      <alignment horizontal="center" vertical="center"/>
    </xf>
    <xf numFmtId="164" fontId="23" fillId="27" borderId="46" xfId="42" applyNumberFormat="1" applyFont="1" applyFill="1" applyBorder="1" applyAlignment="1">
      <alignment horizontal="center" vertical="center" wrapText="1"/>
    </xf>
    <xf numFmtId="9" fontId="20" fillId="28" borderId="11" xfId="43" applyFont="1" applyFill="1" applyBorder="1" applyAlignment="1">
      <alignment horizontal="center" vertical="center" wrapText="1"/>
    </xf>
    <xf numFmtId="9" fontId="20" fillId="28" borderId="11" xfId="43" applyFont="1" applyFill="1" applyBorder="1" applyAlignment="1">
      <alignment horizontal="center" vertical="center"/>
    </xf>
    <xf numFmtId="10" fontId="20" fillId="28" borderId="21" xfId="43" applyNumberFormat="1" applyFont="1" applyFill="1" applyBorder="1" applyAlignment="1">
      <alignment horizontal="center" vertical="center"/>
    </xf>
    <xf numFmtId="10" fontId="23" fillId="27" borderId="25" xfId="43" applyNumberFormat="1" applyFont="1" applyFill="1" applyBorder="1" applyAlignment="1">
      <alignment horizontal="center" vertical="center"/>
    </xf>
    <xf numFmtId="10" fontId="21" fillId="29" borderId="26" xfId="43" applyNumberFormat="1" applyFont="1" applyFill="1" applyBorder="1" applyAlignment="1">
      <alignment horizontal="center" vertical="center"/>
    </xf>
    <xf numFmtId="10" fontId="21" fillId="29" borderId="22" xfId="43" applyNumberFormat="1" applyFont="1" applyFill="1" applyBorder="1" applyAlignment="1">
      <alignment horizontal="center" vertical="center"/>
    </xf>
    <xf numFmtId="10" fontId="22" fillId="0" borderId="23" xfId="43" applyNumberFormat="1" applyFont="1" applyBorder="1" applyAlignment="1">
      <alignment horizontal="center" vertical="center"/>
    </xf>
    <xf numFmtId="10" fontId="22" fillId="0" borderId="27" xfId="43" applyNumberFormat="1" applyFont="1" applyBorder="1" applyAlignment="1">
      <alignment horizontal="center" vertical="center"/>
    </xf>
    <xf numFmtId="10" fontId="24" fillId="30" borderId="26" xfId="43" applyNumberFormat="1" applyFont="1" applyFill="1" applyBorder="1" applyAlignment="1">
      <alignment horizontal="center" vertical="center"/>
    </xf>
    <xf numFmtId="10" fontId="22" fillId="0" borderId="26" xfId="43" applyNumberFormat="1" applyFont="1" applyBorder="1" applyAlignment="1">
      <alignment horizontal="center" vertical="center"/>
    </xf>
    <xf numFmtId="10" fontId="22" fillId="0" borderId="20" xfId="43" applyNumberFormat="1" applyFont="1" applyBorder="1" applyAlignment="1">
      <alignment horizontal="center" vertical="center"/>
    </xf>
    <xf numFmtId="10" fontId="21" fillId="29" borderId="21" xfId="43" applyNumberFormat="1" applyFont="1" applyFill="1" applyBorder="1" applyAlignment="1">
      <alignment horizontal="center" vertical="center"/>
    </xf>
    <xf numFmtId="10" fontId="22" fillId="0" borderId="22" xfId="43" applyNumberFormat="1" applyFont="1" applyBorder="1" applyAlignment="1">
      <alignment horizontal="center" vertical="center"/>
    </xf>
    <xf numFmtId="10" fontId="22" fillId="0" borderId="21" xfId="43" applyNumberFormat="1" applyFont="1" applyBorder="1" applyAlignment="1">
      <alignment horizontal="center" vertical="center"/>
    </xf>
    <xf numFmtId="10" fontId="23" fillId="24" borderId="21" xfId="43" applyNumberFormat="1" applyFont="1" applyFill="1" applyBorder="1" applyAlignment="1">
      <alignment horizontal="center" vertical="center"/>
    </xf>
    <xf numFmtId="10" fontId="23" fillId="27" borderId="21" xfId="43" applyNumberFormat="1" applyFont="1" applyFill="1" applyBorder="1" applyAlignment="1">
      <alignment horizontal="center" vertical="center"/>
    </xf>
    <xf numFmtId="10" fontId="21" fillId="0" borderId="0" xfId="43" applyNumberFormat="1" applyFont="1" applyAlignment="1">
      <alignment horizontal="center" vertical="center"/>
    </xf>
    <xf numFmtId="9" fontId="0" fillId="0" borderId="10" xfId="43" applyFont="1" applyBorder="1"/>
    <xf numFmtId="0" fontId="23" fillId="32" borderId="14" xfId="0" applyFont="1" applyFill="1" applyBorder="1" applyAlignment="1">
      <alignment horizontal="left"/>
    </xf>
    <xf numFmtId="164" fontId="23" fillId="33" borderId="21" xfId="42" applyNumberFormat="1" applyFont="1" applyFill="1" applyBorder="1" applyAlignment="1">
      <alignment horizontal="center" vertical="center"/>
    </xf>
    <xf numFmtId="10" fontId="23" fillId="33" borderId="21" xfId="43" applyNumberFormat="1" applyFont="1" applyFill="1" applyBorder="1" applyAlignment="1">
      <alignment horizontal="center" vertical="center"/>
    </xf>
    <xf numFmtId="9" fontId="23" fillId="33" borderId="21" xfId="43" applyFont="1" applyFill="1" applyBorder="1" applyAlignment="1">
      <alignment horizontal="center" vertical="center"/>
    </xf>
    <xf numFmtId="7" fontId="20" fillId="28" borderId="21" xfId="42" applyNumberFormat="1" applyFont="1" applyFill="1" applyBorder="1" applyAlignment="1">
      <alignment horizontal="right" vertical="center"/>
    </xf>
    <xf numFmtId="7" fontId="21" fillId="29" borderId="26" xfId="42" applyNumberFormat="1" applyFont="1" applyFill="1" applyBorder="1" applyAlignment="1">
      <alignment horizontal="right" vertical="center"/>
    </xf>
    <xf numFmtId="7" fontId="21" fillId="29" borderId="22" xfId="42" applyNumberFormat="1" applyFont="1" applyFill="1" applyBorder="1" applyAlignment="1">
      <alignment horizontal="right" vertical="center"/>
    </xf>
    <xf numFmtId="7" fontId="22" fillId="0" borderId="23" xfId="42" applyNumberFormat="1" applyFont="1" applyBorder="1" applyAlignment="1">
      <alignment horizontal="right" vertical="center"/>
    </xf>
    <xf numFmtId="7" fontId="22" fillId="0" borderId="27" xfId="42" applyNumberFormat="1" applyFont="1" applyBorder="1" applyAlignment="1">
      <alignment horizontal="right" vertical="center"/>
    </xf>
    <xf numFmtId="7" fontId="24" fillId="30" borderId="26" xfId="42" applyNumberFormat="1" applyFont="1" applyFill="1" applyBorder="1" applyAlignment="1">
      <alignment horizontal="right" vertical="center"/>
    </xf>
    <xf numFmtId="7" fontId="22" fillId="0" borderId="26" xfId="42" applyNumberFormat="1" applyFont="1" applyBorder="1" applyAlignment="1">
      <alignment horizontal="right" vertical="center"/>
    </xf>
    <xf numFmtId="7" fontId="22" fillId="0" borderId="20" xfId="42" applyNumberFormat="1" applyFont="1" applyBorder="1" applyAlignment="1">
      <alignment horizontal="right" vertical="center"/>
    </xf>
    <xf numFmtId="7" fontId="21" fillId="29" borderId="21" xfId="42" applyNumberFormat="1" applyFont="1" applyFill="1" applyBorder="1" applyAlignment="1">
      <alignment horizontal="right" vertical="center"/>
    </xf>
    <xf numFmtId="7" fontId="22" fillId="0" borderId="22" xfId="42" applyNumberFormat="1" applyFont="1" applyBorder="1" applyAlignment="1">
      <alignment horizontal="right" vertical="center"/>
    </xf>
    <xf numFmtId="7" fontId="22" fillId="0" borderId="21" xfId="42" applyNumberFormat="1" applyFont="1" applyBorder="1" applyAlignment="1">
      <alignment horizontal="right" vertical="center"/>
    </xf>
    <xf numFmtId="7" fontId="23" fillId="24" borderId="21" xfId="42" applyNumberFormat="1" applyFont="1" applyFill="1" applyBorder="1" applyAlignment="1">
      <alignment horizontal="right" vertical="center"/>
    </xf>
    <xf numFmtId="7" fontId="23" fillId="27" borderId="21" xfId="42" applyNumberFormat="1" applyFont="1" applyFill="1" applyBorder="1" applyAlignment="1">
      <alignment horizontal="right" vertical="center"/>
    </xf>
    <xf numFmtId="164" fontId="21" fillId="0" borderId="0" xfId="42" applyNumberFormat="1" applyFont="1" applyAlignment="1">
      <alignment horizontal="right" vertical="center"/>
    </xf>
    <xf numFmtId="0" fontId="22" fillId="0" borderId="17" xfId="0" applyFont="1" applyBorder="1" applyAlignment="1">
      <alignment horizontal="left"/>
    </xf>
    <xf numFmtId="7" fontId="26" fillId="33" borderId="21" xfId="42" applyNumberFormat="1" applyFont="1" applyFill="1" applyBorder="1" applyAlignment="1">
      <alignment horizontal="right" vertical="center"/>
    </xf>
    <xf numFmtId="0" fontId="27" fillId="0" borderId="33" xfId="0" applyFont="1" applyBorder="1"/>
    <xf numFmtId="0" fontId="27" fillId="0" borderId="39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0" fontId="27" fillId="0" borderId="4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165" fontId="20" fillId="28" borderId="32" xfId="42" applyNumberFormat="1" applyFont="1" applyFill="1" applyBorder="1" applyAlignment="1">
      <alignment horizontal="right" vertical="center"/>
    </xf>
    <xf numFmtId="165" fontId="22" fillId="0" borderId="34" xfId="42" applyNumberFormat="1" applyFont="1" applyBorder="1" applyAlignment="1">
      <alignment horizontal="right" vertical="center"/>
    </xf>
    <xf numFmtId="165" fontId="22" fillId="0" borderId="33" xfId="43" applyNumberFormat="1" applyFont="1" applyBorder="1" applyAlignment="1">
      <alignment horizontal="right"/>
    </xf>
    <xf numFmtId="165" fontId="22" fillId="0" borderId="40" xfId="42" applyNumberFormat="1" applyFont="1" applyBorder="1" applyAlignment="1">
      <alignment horizontal="right" vertical="center"/>
    </xf>
    <xf numFmtId="165" fontId="22" fillId="0" borderId="36" xfId="42" applyNumberFormat="1" applyFont="1" applyBorder="1" applyAlignment="1">
      <alignment horizontal="right" vertical="center"/>
    </xf>
    <xf numFmtId="165" fontId="22" fillId="0" borderId="42" xfId="42" applyNumberFormat="1" applyFont="1" applyBorder="1" applyAlignment="1">
      <alignment horizontal="right" vertical="center"/>
    </xf>
    <xf numFmtId="165" fontId="21" fillId="29" borderId="38" xfId="42" applyNumberFormat="1" applyFont="1" applyFill="1" applyBorder="1" applyAlignment="1">
      <alignment horizontal="right" vertical="center"/>
    </xf>
    <xf numFmtId="165" fontId="20" fillId="28" borderId="21" xfId="42" applyNumberFormat="1" applyFont="1" applyFill="1" applyBorder="1" applyAlignment="1">
      <alignment horizontal="right" vertical="center"/>
    </xf>
    <xf numFmtId="165" fontId="21" fillId="29" borderId="22" xfId="42" applyNumberFormat="1" applyFont="1" applyFill="1" applyBorder="1" applyAlignment="1">
      <alignment horizontal="right" vertical="center"/>
    </xf>
    <xf numFmtId="165" fontId="22" fillId="0" borderId="26" xfId="42" applyNumberFormat="1" applyFont="1" applyBorder="1" applyAlignment="1">
      <alignment horizontal="right" vertical="center"/>
    </xf>
    <xf numFmtId="165" fontId="21" fillId="29" borderId="21" xfId="42" applyNumberFormat="1" applyFont="1" applyFill="1" applyBorder="1" applyAlignment="1">
      <alignment horizontal="right" vertical="center"/>
    </xf>
    <xf numFmtId="165" fontId="23" fillId="24" borderId="21" xfId="42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8" fillId="0" borderId="48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66" fontId="28" fillId="0" borderId="49" xfId="0" applyNumberFormat="1" applyFont="1" applyBorder="1"/>
    <xf numFmtId="0" fontId="28" fillId="0" borderId="50" xfId="0" applyFont="1" applyBorder="1" applyAlignment="1">
      <alignment horizontal="left"/>
    </xf>
    <xf numFmtId="165" fontId="22" fillId="0" borderId="0" xfId="42" applyNumberFormat="1" applyFont="1" applyBorder="1" applyAlignment="1">
      <alignment horizontal="right" vertical="center"/>
    </xf>
    <xf numFmtId="9" fontId="22" fillId="0" borderId="33" xfId="43" applyFont="1" applyBorder="1" applyAlignment="1">
      <alignment horizontal="left"/>
    </xf>
    <xf numFmtId="0" fontId="25" fillId="26" borderId="43" xfId="0" applyFont="1" applyFill="1" applyBorder="1" applyAlignment="1">
      <alignment horizontal="center" vertical="center"/>
    </xf>
    <xf numFmtId="0" fontId="25" fillId="26" borderId="44" xfId="0" applyFont="1" applyFill="1" applyBorder="1" applyAlignment="1">
      <alignment horizontal="center"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Milliers" xfId="42" builtinId="3"/>
    <cellStyle name="Neutre" xfId="31" builtinId="28" customBuiltin="1"/>
    <cellStyle name="Normal" xfId="0" builtinId="0"/>
    <cellStyle name="Note" xfId="28" builtinId="10" customBuiltin="1"/>
    <cellStyle name="Pourcentage" xfId="43" builtinId="5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 xr:uid="{00000000-0005-0000-0000-000023000000}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mruColors>
      <color rgb="FFFFD347"/>
      <color rgb="FFFFCCCC"/>
      <color rgb="FFA3D8C4"/>
      <color rgb="FFFCD699"/>
      <color rgb="FF7DD3F7"/>
      <color rgb="FF2D3483"/>
      <color rgb="FFFFCC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AFAO 2021">
      <a:dk1>
        <a:srgbClr val="2D3483"/>
      </a:dk1>
      <a:lt1>
        <a:sysClr val="window" lastClr="FFFFFF"/>
      </a:lt1>
      <a:dk2>
        <a:srgbClr val="2D3483"/>
      </a:dk2>
      <a:lt2>
        <a:srgbClr val="E7E6E6"/>
      </a:lt2>
      <a:accent1>
        <a:srgbClr val="ED0E75"/>
      </a:accent1>
      <a:accent2>
        <a:srgbClr val="7DD3F7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89"/>
  <sheetViews>
    <sheetView topLeftCell="A24" zoomScaleNormal="100" workbookViewId="0">
      <selection activeCell="H33" sqref="H33"/>
    </sheetView>
  </sheetViews>
  <sheetFormatPr baseColWidth="10" defaultRowHeight="12.75"/>
  <cols>
    <col min="1" max="1" width="81.85546875" customWidth="1"/>
    <col min="2" max="2" width="38.5703125" customWidth="1"/>
    <col min="3" max="3" width="27.7109375" hidden="1" customWidth="1"/>
    <col min="4" max="4" width="27.7109375" style="36" hidden="1" customWidth="1"/>
    <col min="5" max="5" width="21.140625" customWidth="1"/>
  </cols>
  <sheetData>
    <row r="1" spans="1:4" ht="24.75" thickTop="1" thickBot="1">
      <c r="A1" s="135"/>
      <c r="B1" s="136"/>
      <c r="C1" s="16"/>
      <c r="D1" s="37"/>
    </row>
    <row r="2" spans="1:4" ht="18" customHeight="1" thickBot="1">
      <c r="A2" s="17" t="s">
        <v>74</v>
      </c>
      <c r="B2" s="32" t="s">
        <v>30</v>
      </c>
      <c r="C2" s="71" t="s">
        <v>50</v>
      </c>
      <c r="D2" s="53" t="s">
        <v>49</v>
      </c>
    </row>
    <row r="3" spans="1:4" ht="18" customHeight="1" thickBot="1">
      <c r="A3" s="18" t="s">
        <v>36</v>
      </c>
      <c r="B3" s="115">
        <f>SUM(B4:B10)</f>
        <v>3570.92</v>
      </c>
      <c r="C3" s="72"/>
      <c r="D3" s="54"/>
    </row>
    <row r="4" spans="1:4" ht="18" customHeight="1">
      <c r="A4" s="110" t="s">
        <v>11</v>
      </c>
      <c r="B4" s="116">
        <v>1492.52</v>
      </c>
      <c r="C4" s="66"/>
      <c r="D4" s="89"/>
    </row>
    <row r="5" spans="1:4" ht="18" customHeight="1">
      <c r="A5" s="110" t="s">
        <v>5</v>
      </c>
      <c r="B5" s="116">
        <v>875.4</v>
      </c>
      <c r="C5" s="66"/>
      <c r="D5" s="89"/>
    </row>
    <row r="6" spans="1:4" ht="18" customHeight="1">
      <c r="A6" s="110" t="s">
        <v>8</v>
      </c>
      <c r="B6" s="116">
        <v>172.58</v>
      </c>
      <c r="C6" s="66"/>
      <c r="D6" s="89"/>
    </row>
    <row r="7" spans="1:4" ht="18" customHeight="1">
      <c r="A7" s="110" t="s">
        <v>7</v>
      </c>
      <c r="B7" s="116">
        <v>116.1</v>
      </c>
      <c r="C7" s="66"/>
      <c r="D7" s="89"/>
    </row>
    <row r="8" spans="1:4" ht="18" customHeight="1">
      <c r="A8" s="110" t="s">
        <v>6</v>
      </c>
      <c r="B8" s="116">
        <v>155</v>
      </c>
      <c r="C8" s="66"/>
      <c r="D8" s="89"/>
    </row>
    <row r="9" spans="1:4" ht="18" customHeight="1">
      <c r="A9" s="110" t="s">
        <v>103</v>
      </c>
      <c r="B9" s="133">
        <v>500</v>
      </c>
      <c r="C9" s="66"/>
      <c r="D9" s="89"/>
    </row>
    <row r="10" spans="1:4" ht="18" customHeight="1" thickBot="1">
      <c r="A10" s="110" t="s">
        <v>107</v>
      </c>
      <c r="B10" s="117">
        <v>259.32</v>
      </c>
      <c r="C10" s="55"/>
      <c r="D10" s="89"/>
    </row>
    <row r="11" spans="1:4" ht="18" customHeight="1" thickBot="1">
      <c r="A11" s="18" t="s">
        <v>35</v>
      </c>
      <c r="B11" s="115">
        <f>SUM(B12:B13)</f>
        <v>30366.42</v>
      </c>
      <c r="C11" s="73"/>
      <c r="D11" s="54"/>
    </row>
    <row r="12" spans="1:4" ht="18" customHeight="1" thickBot="1">
      <c r="A12" s="111" t="s">
        <v>18</v>
      </c>
      <c r="B12" s="118">
        <v>23392.42</v>
      </c>
      <c r="C12" s="67"/>
      <c r="D12" s="56"/>
    </row>
    <row r="13" spans="1:4" ht="18" customHeight="1" thickTop="1" thickBot="1">
      <c r="A13" s="113" t="s">
        <v>12</v>
      </c>
      <c r="B13" s="120">
        <v>6974</v>
      </c>
      <c r="C13" s="69"/>
      <c r="D13" s="58"/>
    </row>
    <row r="14" spans="1:4" ht="18" customHeight="1" thickBot="1">
      <c r="A14" s="18" t="s">
        <v>34</v>
      </c>
      <c r="B14" s="115">
        <f>B15+B19</f>
        <v>4780.95</v>
      </c>
      <c r="C14" s="73"/>
      <c r="D14" s="54"/>
    </row>
    <row r="15" spans="1:4" ht="18" customHeight="1" thickBot="1">
      <c r="A15" s="19" t="s">
        <v>48</v>
      </c>
      <c r="B15" s="121">
        <f>SUM(B16:B18)</f>
        <v>958.47</v>
      </c>
      <c r="C15" s="70"/>
      <c r="D15" s="59"/>
    </row>
    <row r="16" spans="1:4" ht="18" customHeight="1" thickTop="1" thickBot="1">
      <c r="A16" s="112" t="s">
        <v>108</v>
      </c>
      <c r="B16" s="119">
        <v>103.98</v>
      </c>
      <c r="C16" s="68"/>
      <c r="D16" s="57"/>
    </row>
    <row r="17" spans="1:4" ht="18" customHeight="1" thickTop="1" thickBot="1">
      <c r="A17" s="112" t="s">
        <v>17</v>
      </c>
      <c r="B17" s="119">
        <v>128.35</v>
      </c>
      <c r="C17" s="68"/>
      <c r="D17" s="57"/>
    </row>
    <row r="18" spans="1:4" ht="18" customHeight="1" thickTop="1" thickBot="1">
      <c r="A18" s="112" t="s">
        <v>80</v>
      </c>
      <c r="B18" s="119">
        <v>726.14</v>
      </c>
      <c r="C18" s="68"/>
      <c r="D18" s="57"/>
    </row>
    <row r="19" spans="1:4" ht="18" customHeight="1" thickTop="1" thickBot="1">
      <c r="A19" s="19" t="s">
        <v>86</v>
      </c>
      <c r="B19" s="121">
        <f>SUM(B20:B25)</f>
        <v>3822.4799999999996</v>
      </c>
      <c r="C19" s="70"/>
      <c r="D19" s="59"/>
    </row>
    <row r="20" spans="1:4" ht="18" customHeight="1" thickTop="1" thickBot="1">
      <c r="A20" s="112" t="s">
        <v>0</v>
      </c>
      <c r="B20" s="119">
        <v>502.3</v>
      </c>
      <c r="C20" s="68"/>
      <c r="D20" s="57"/>
    </row>
    <row r="21" spans="1:4" ht="18" customHeight="1" thickTop="1" thickBot="1">
      <c r="A21" s="112" t="s">
        <v>2</v>
      </c>
      <c r="B21" s="119">
        <v>845.78</v>
      </c>
      <c r="C21" s="68"/>
      <c r="D21" s="57"/>
    </row>
    <row r="22" spans="1:4" ht="18" customHeight="1" thickTop="1" thickBot="1">
      <c r="A22" s="113" t="s">
        <v>76</v>
      </c>
      <c r="B22" s="120">
        <v>20.37</v>
      </c>
      <c r="C22" s="69"/>
      <c r="D22" s="58"/>
    </row>
    <row r="23" spans="1:4" ht="18" customHeight="1" thickTop="1" thickBot="1">
      <c r="A23" s="113" t="s">
        <v>87</v>
      </c>
      <c r="B23" s="120">
        <v>60</v>
      </c>
      <c r="C23" s="69"/>
      <c r="D23" s="58"/>
    </row>
    <row r="24" spans="1:4" ht="18" customHeight="1" thickTop="1" thickBot="1">
      <c r="A24" s="113" t="s">
        <v>85</v>
      </c>
      <c r="B24" s="120">
        <v>348.02</v>
      </c>
      <c r="C24" s="69"/>
      <c r="D24" s="58"/>
    </row>
    <row r="25" spans="1:4" ht="18" customHeight="1" thickTop="1" thickBot="1">
      <c r="A25" s="113" t="s">
        <v>109</v>
      </c>
      <c r="B25" s="116">
        <v>2046.01</v>
      </c>
      <c r="C25" s="66"/>
      <c r="D25" s="134"/>
    </row>
    <row r="26" spans="1:4" ht="18" customHeight="1" thickBot="1">
      <c r="A26" s="18" t="s">
        <v>40</v>
      </c>
      <c r="B26" s="115">
        <f>B27+B29</f>
        <v>18071.59</v>
      </c>
      <c r="C26" s="73"/>
      <c r="D26" s="54"/>
    </row>
    <row r="27" spans="1:4" ht="18" customHeight="1" thickBot="1">
      <c r="A27" s="19" t="s">
        <v>41</v>
      </c>
      <c r="B27" s="121">
        <f>B28</f>
        <v>8071.59</v>
      </c>
      <c r="C27" s="70"/>
      <c r="D27" s="59"/>
    </row>
    <row r="28" spans="1:4" ht="18" customHeight="1" thickTop="1" thickBot="1">
      <c r="A28" s="113" t="s">
        <v>79</v>
      </c>
      <c r="B28" s="120">
        <v>8071.59</v>
      </c>
      <c r="C28" s="69"/>
      <c r="D28" s="58"/>
    </row>
    <row r="29" spans="1:4" ht="18" customHeight="1" thickBot="1">
      <c r="A29" s="19" t="s">
        <v>42</v>
      </c>
      <c r="B29" s="121">
        <f>SUM(B30:B30)</f>
        <v>10000</v>
      </c>
      <c r="C29" s="70"/>
      <c r="D29" s="59"/>
    </row>
    <row r="30" spans="1:4" ht="18" customHeight="1" thickTop="1" thickBot="1">
      <c r="A30" s="112" t="s">
        <v>33</v>
      </c>
      <c r="B30" s="119">
        <v>10000</v>
      </c>
      <c r="C30" s="68"/>
      <c r="D30" s="57"/>
    </row>
    <row r="31" spans="1:4" ht="18" customHeight="1" thickTop="1" thickBot="1">
      <c r="A31" s="7" t="s">
        <v>55</v>
      </c>
      <c r="B31" s="122">
        <f>B32+B38+B40</f>
        <v>183337.34000000003</v>
      </c>
      <c r="C31" s="73"/>
      <c r="D31" s="60"/>
    </row>
    <row r="32" spans="1:4" ht="18" customHeight="1" thickBot="1">
      <c r="A32" s="9" t="s">
        <v>43</v>
      </c>
      <c r="B32" s="123">
        <f>SUM(B33:B37)</f>
        <v>163610.89000000001</v>
      </c>
      <c r="C32" s="33"/>
      <c r="D32" s="61"/>
    </row>
    <row r="33" spans="1:4" ht="18" customHeight="1" thickTop="1" thickBot="1">
      <c r="A33" s="114" t="s">
        <v>71</v>
      </c>
      <c r="B33" s="124">
        <v>2645</v>
      </c>
      <c r="C33" s="25"/>
      <c r="D33" s="62"/>
    </row>
    <row r="34" spans="1:4" ht="18" customHeight="1" thickTop="1" thickBot="1">
      <c r="A34" s="114" t="s">
        <v>112</v>
      </c>
      <c r="B34" s="124">
        <v>159800</v>
      </c>
      <c r="C34" s="25"/>
      <c r="D34" s="62"/>
    </row>
    <row r="35" spans="1:4" ht="18" customHeight="1" thickTop="1" thickBot="1">
      <c r="A35" s="2" t="s">
        <v>72</v>
      </c>
      <c r="B35" s="124">
        <v>865.89</v>
      </c>
      <c r="C35" s="25"/>
      <c r="D35" s="62"/>
    </row>
    <row r="36" spans="1:4" ht="18" customHeight="1" thickTop="1" thickBot="1">
      <c r="A36" s="2" t="s">
        <v>113</v>
      </c>
      <c r="B36" s="124">
        <v>300</v>
      </c>
      <c r="C36" s="25"/>
      <c r="D36" s="62"/>
    </row>
    <row r="37" spans="1:4" ht="18" customHeight="1" thickTop="1" thickBot="1">
      <c r="A37" s="114" t="s">
        <v>46</v>
      </c>
      <c r="B37" s="124"/>
      <c r="C37" s="25"/>
      <c r="D37" s="62"/>
    </row>
    <row r="38" spans="1:4" ht="18" customHeight="1" thickTop="1" thickBot="1">
      <c r="A38" s="9" t="s">
        <v>44</v>
      </c>
      <c r="B38" s="123">
        <v>3600</v>
      </c>
      <c r="C38" s="33"/>
      <c r="D38" s="61"/>
    </row>
    <row r="39" spans="1:4" ht="18" customHeight="1" thickTop="1" thickBot="1">
      <c r="A39" s="114" t="s">
        <v>38</v>
      </c>
      <c r="B39" s="124">
        <v>3600</v>
      </c>
      <c r="C39" s="25"/>
      <c r="D39" s="62"/>
    </row>
    <row r="40" spans="1:4" ht="18" customHeight="1" thickTop="1" thickBot="1">
      <c r="A40" s="4" t="s">
        <v>45</v>
      </c>
      <c r="B40" s="125">
        <v>16126.45</v>
      </c>
      <c r="C40" s="35"/>
      <c r="D40" s="63"/>
    </row>
    <row r="41" spans="1:4" ht="18" customHeight="1" thickBot="1">
      <c r="A41" s="8" t="s">
        <v>20</v>
      </c>
      <c r="B41" s="126">
        <f>B3+B11+B14+B26+B31</f>
        <v>240127.22000000003</v>
      </c>
      <c r="C41" s="29"/>
      <c r="D41" s="64"/>
    </row>
    <row r="42" spans="1:4" ht="15" customHeight="1">
      <c r="A42" s="1"/>
      <c r="B42" s="31"/>
      <c r="C42" s="31"/>
      <c r="D42" s="65"/>
    </row>
    <row r="43" spans="1:4" ht="15" customHeight="1">
      <c r="A43" s="1"/>
      <c r="B43" s="31"/>
      <c r="C43" s="31"/>
      <c r="D43" s="65"/>
    </row>
    <row r="44" spans="1:4" ht="15" customHeight="1">
      <c r="A44" s="1"/>
      <c r="B44" s="31"/>
      <c r="C44" s="31"/>
      <c r="D44" s="65"/>
    </row>
    <row r="45" spans="1:4" ht="15" customHeight="1">
      <c r="A45" s="1"/>
      <c r="B45" s="31"/>
      <c r="C45" s="31"/>
      <c r="D45" s="65"/>
    </row>
    <row r="46" spans="1:4" ht="15" customHeight="1">
      <c r="A46" s="1"/>
      <c r="B46" s="31"/>
      <c r="C46" s="31"/>
      <c r="D46" s="65"/>
    </row>
    <row r="47" spans="1:4" ht="15" customHeight="1">
      <c r="A47" s="1"/>
      <c r="B47" s="31"/>
      <c r="C47" s="31"/>
      <c r="D47" s="65"/>
    </row>
    <row r="48" spans="1:4" ht="15" customHeight="1">
      <c r="A48" s="1"/>
      <c r="B48" s="31"/>
      <c r="C48" s="31"/>
      <c r="D48" s="65"/>
    </row>
    <row r="49" spans="1:4" ht="18" customHeight="1">
      <c r="A49" s="1"/>
      <c r="B49" s="31"/>
      <c r="C49" s="31"/>
      <c r="D49" s="65"/>
    </row>
    <row r="50" spans="1:4" ht="15" customHeight="1">
      <c r="A50" s="1"/>
      <c r="B50" s="31"/>
      <c r="C50" s="31"/>
      <c r="D50" s="65"/>
    </row>
    <row r="51" spans="1:4" ht="15" customHeight="1">
      <c r="A51" s="1"/>
      <c r="B51" s="31"/>
      <c r="C51" s="31"/>
      <c r="D51" s="65"/>
    </row>
    <row r="52" spans="1:4" ht="15" customHeight="1">
      <c r="A52" s="1"/>
      <c r="B52" s="31"/>
      <c r="C52" s="31"/>
      <c r="D52" s="65"/>
    </row>
    <row r="53" spans="1:4" ht="15" customHeight="1">
      <c r="A53" s="1"/>
      <c r="B53" s="31"/>
      <c r="C53" s="31"/>
      <c r="D53" s="65"/>
    </row>
    <row r="54" spans="1:4" ht="15" customHeight="1"/>
    <row r="55" spans="1:4" ht="15" customHeight="1"/>
    <row r="56" spans="1:4" ht="15" customHeight="1"/>
    <row r="57" spans="1:4" ht="15" customHeight="1"/>
    <row r="58" spans="1:4" ht="15" customHeight="1"/>
    <row r="59" spans="1:4" ht="15" customHeight="1"/>
    <row r="60" spans="1:4" ht="15" customHeight="1"/>
    <row r="61" spans="1:4" ht="15" customHeight="1"/>
    <row r="62" spans="1:4" ht="15" customHeight="1"/>
    <row r="63" spans="1:4" ht="15" customHeight="1"/>
    <row r="64" spans="1: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 selectLockedCells="1" selectUnlockedCells="1"/>
  <mergeCells count="1">
    <mergeCell ref="A1:B1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scale="12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F79"/>
  <sheetViews>
    <sheetView tabSelected="1" topLeftCell="A31" zoomScaleNormal="100" workbookViewId="0">
      <selection activeCell="J9" sqref="J9"/>
    </sheetView>
  </sheetViews>
  <sheetFormatPr baseColWidth="10" defaultRowHeight="15"/>
  <cols>
    <col min="1" max="1" width="4.140625" style="1" customWidth="1"/>
    <col min="2" max="2" width="108.5703125" style="1" customWidth="1"/>
    <col min="3" max="3" width="32" style="31" customWidth="1"/>
    <col min="4" max="4" width="25.28515625" style="88" customWidth="1"/>
    <col min="5" max="5" width="17.42578125" style="31" customWidth="1"/>
    <col min="6" max="6" width="23.5703125" style="52" customWidth="1"/>
  </cols>
  <sheetData>
    <row r="1" spans="2:6" ht="18.75" thickBot="1">
      <c r="B1" s="15" t="s">
        <v>32</v>
      </c>
      <c r="C1" s="20" t="s">
        <v>30</v>
      </c>
      <c r="D1" s="75" t="s">
        <v>50</v>
      </c>
      <c r="E1" s="20">
        <v>2022</v>
      </c>
      <c r="F1" s="38" t="s">
        <v>51</v>
      </c>
    </row>
    <row r="2" spans="2:6" ht="16.5" thickBot="1">
      <c r="B2" s="7" t="s">
        <v>58</v>
      </c>
      <c r="C2" s="94">
        <v>142800.37</v>
      </c>
      <c r="D2" s="74"/>
      <c r="E2" s="21"/>
      <c r="F2" s="39"/>
    </row>
    <row r="3" spans="2:6" ht="16.5" thickBot="1">
      <c r="B3" s="7" t="s">
        <v>24</v>
      </c>
      <c r="C3" s="94">
        <f>C4+C5+C6</f>
        <v>4674.4399999999996</v>
      </c>
      <c r="D3" s="74"/>
      <c r="E3" s="21"/>
      <c r="F3" s="39"/>
    </row>
    <row r="4" spans="2:6" ht="16.5" thickTop="1" thickBot="1">
      <c r="B4" s="11" t="s">
        <v>114</v>
      </c>
      <c r="C4" s="95">
        <v>3020</v>
      </c>
      <c r="D4" s="76"/>
      <c r="E4" s="34"/>
      <c r="F4" s="40"/>
    </row>
    <row r="5" spans="2:6" ht="16.5" thickTop="1" thickBot="1">
      <c r="B5" s="11" t="s">
        <v>59</v>
      </c>
      <c r="C5" s="95">
        <v>1515</v>
      </c>
      <c r="D5" s="76"/>
      <c r="E5" s="34"/>
      <c r="F5" s="40"/>
    </row>
    <row r="6" spans="2:6" ht="16.5" thickTop="1" thickBot="1">
      <c r="B6" s="9" t="s">
        <v>115</v>
      </c>
      <c r="C6" s="96">
        <v>139.44</v>
      </c>
      <c r="D6" s="77"/>
      <c r="E6" s="33"/>
      <c r="F6" s="41"/>
    </row>
    <row r="7" spans="2:6" ht="15.75" thickTop="1" thickBot="1">
      <c r="B7" s="10" t="s">
        <v>60</v>
      </c>
      <c r="C7" s="97">
        <v>139.44</v>
      </c>
      <c r="D7" s="78"/>
      <c r="E7" s="22"/>
      <c r="F7" s="42"/>
    </row>
    <row r="8" spans="2:6" ht="16.5" thickBot="1">
      <c r="B8" s="7" t="s">
        <v>98</v>
      </c>
      <c r="C8" s="94">
        <f>C9+C11+C25</f>
        <v>57111.72</v>
      </c>
      <c r="D8" s="74"/>
      <c r="E8" s="21"/>
      <c r="F8" s="39"/>
    </row>
    <row r="9" spans="2:6" ht="15.75" thickBot="1">
      <c r="B9" s="9" t="s">
        <v>57</v>
      </c>
      <c r="C9" s="96">
        <f>C10</f>
        <v>12650</v>
      </c>
      <c r="D9" s="77"/>
      <c r="E9" s="33"/>
      <c r="F9" s="41"/>
    </row>
    <row r="10" spans="2:6" ht="15.75" thickTop="1" thickBot="1">
      <c r="B10" s="13" t="s">
        <v>61</v>
      </c>
      <c r="C10" s="98">
        <v>12650</v>
      </c>
      <c r="D10" s="79"/>
      <c r="E10" s="23"/>
      <c r="F10" s="43"/>
    </row>
    <row r="11" spans="2:6" ht="15.75" thickBot="1">
      <c r="B11" s="9" t="s">
        <v>53</v>
      </c>
      <c r="C11" s="96">
        <f>C12+C14+C17+C21</f>
        <v>20843.809999999998</v>
      </c>
      <c r="D11" s="77"/>
      <c r="E11" s="33"/>
      <c r="F11" s="41"/>
    </row>
    <row r="12" spans="2:6" ht="15.75" thickTop="1" thickBot="1">
      <c r="B12" s="3" t="s">
        <v>47</v>
      </c>
      <c r="C12" s="99">
        <f>C13</f>
        <v>3525</v>
      </c>
      <c r="D12" s="80"/>
      <c r="E12" s="24"/>
      <c r="F12" s="44"/>
    </row>
    <row r="13" spans="2:6" ht="15.75" thickTop="1" thickBot="1">
      <c r="B13" s="2" t="s">
        <v>3</v>
      </c>
      <c r="C13" s="100">
        <v>3525</v>
      </c>
      <c r="D13" s="81"/>
      <c r="E13" s="25"/>
      <c r="F13" s="45"/>
    </row>
    <row r="14" spans="2:6" ht="15.75" thickTop="1" thickBot="1">
      <c r="B14" s="3" t="s">
        <v>39</v>
      </c>
      <c r="C14" s="99">
        <f>C15+C16</f>
        <v>9007</v>
      </c>
      <c r="D14" s="80"/>
      <c r="E14" s="24"/>
      <c r="F14" s="44"/>
    </row>
    <row r="15" spans="2:6" ht="15.75" thickTop="1" thickBot="1">
      <c r="B15" s="2" t="s">
        <v>13</v>
      </c>
      <c r="C15" s="100">
        <v>8897</v>
      </c>
      <c r="D15" s="81"/>
      <c r="E15" s="25"/>
      <c r="F15" s="45"/>
    </row>
    <row r="16" spans="2:6" ht="15.75" thickTop="1" thickBot="1">
      <c r="B16" s="2" t="s">
        <v>14</v>
      </c>
      <c r="C16" s="100">
        <v>110</v>
      </c>
      <c r="D16" s="81"/>
      <c r="E16" s="25"/>
      <c r="F16" s="45"/>
    </row>
    <row r="17" spans="2:6" ht="15.75" thickTop="1" thickBot="1">
      <c r="B17" s="3" t="s">
        <v>21</v>
      </c>
      <c r="C17" s="99">
        <f>C18+C19+C20</f>
        <v>6131.8099999999995</v>
      </c>
      <c r="D17" s="80"/>
      <c r="E17" s="24"/>
      <c r="F17" s="44"/>
    </row>
    <row r="18" spans="2:6" ht="15.75" thickTop="1" thickBot="1">
      <c r="B18" s="2" t="s">
        <v>81</v>
      </c>
      <c r="C18" s="100">
        <v>4082.99</v>
      </c>
      <c r="D18" s="81"/>
      <c r="E18" s="25"/>
      <c r="F18" s="45"/>
    </row>
    <row r="19" spans="2:6" ht="15.75" thickTop="1" thickBot="1">
      <c r="B19" s="2" t="s">
        <v>15</v>
      </c>
      <c r="C19" s="100">
        <v>1835</v>
      </c>
      <c r="D19" s="81"/>
      <c r="E19" s="25"/>
      <c r="F19" s="45"/>
    </row>
    <row r="20" spans="2:6" ht="15.75" thickTop="1" thickBot="1">
      <c r="B20" s="2" t="s">
        <v>10</v>
      </c>
      <c r="C20" s="100">
        <v>213.82</v>
      </c>
      <c r="D20" s="81"/>
      <c r="E20" s="25"/>
      <c r="F20" s="45"/>
    </row>
    <row r="21" spans="2:6" ht="15.75" thickTop="1" thickBot="1">
      <c r="B21" s="3" t="s">
        <v>96</v>
      </c>
      <c r="C21" s="99">
        <f>SUM(C22:C24)</f>
        <v>2180</v>
      </c>
      <c r="D21" s="80"/>
      <c r="E21" s="24"/>
      <c r="F21" s="44"/>
    </row>
    <row r="22" spans="2:6" ht="15.75" thickTop="1" thickBot="1">
      <c r="B22" s="2" t="s">
        <v>62</v>
      </c>
      <c r="C22" s="100">
        <v>1540</v>
      </c>
      <c r="D22" s="81"/>
      <c r="E22" s="25"/>
      <c r="F22" s="45"/>
    </row>
    <row r="23" spans="2:6" ht="15.75" thickTop="1" thickBot="1">
      <c r="B23" s="13" t="s">
        <v>97</v>
      </c>
      <c r="C23" s="98">
        <v>50</v>
      </c>
      <c r="D23" s="79"/>
      <c r="E23" s="23"/>
      <c r="F23" s="43"/>
    </row>
    <row r="24" spans="2:6" ht="15.75" thickTop="1" thickBot="1">
      <c r="B24" s="13" t="s">
        <v>4</v>
      </c>
      <c r="C24" s="98">
        <v>590</v>
      </c>
      <c r="D24" s="79"/>
      <c r="E24" s="23"/>
      <c r="F24" s="43"/>
    </row>
    <row r="25" spans="2:6" ht="15.75" thickBot="1">
      <c r="B25" s="9" t="s">
        <v>25</v>
      </c>
      <c r="C25" s="96">
        <f>C26+C36</f>
        <v>23617.91</v>
      </c>
      <c r="D25" s="77"/>
      <c r="E25" s="33"/>
      <c r="F25" s="41"/>
    </row>
    <row r="26" spans="2:6" ht="15.75" thickTop="1" thickBot="1">
      <c r="B26" s="3" t="s">
        <v>19</v>
      </c>
      <c r="C26" s="99">
        <f>SUM(C27:C35)</f>
        <v>4485</v>
      </c>
      <c r="D26" s="80"/>
      <c r="E26" s="24"/>
      <c r="F26" s="44"/>
    </row>
    <row r="27" spans="2:6" ht="15.75" thickTop="1" thickBot="1">
      <c r="B27" s="127" t="s">
        <v>104</v>
      </c>
      <c r="C27" s="100">
        <v>1000</v>
      </c>
      <c r="D27" s="81"/>
      <c r="E27" s="25"/>
      <c r="F27" s="45"/>
    </row>
    <row r="28" spans="2:6" ht="15.75" thickTop="1" thickBot="1">
      <c r="B28" s="2" t="s">
        <v>9</v>
      </c>
      <c r="C28" s="100">
        <v>585</v>
      </c>
      <c r="D28" s="81"/>
      <c r="E28" s="25"/>
      <c r="F28" s="45"/>
    </row>
    <row r="29" spans="2:6" ht="15.75" thickTop="1" thickBot="1">
      <c r="B29" s="2" t="s">
        <v>63</v>
      </c>
      <c r="C29" s="100">
        <v>500</v>
      </c>
      <c r="D29" s="81"/>
      <c r="E29" s="25"/>
      <c r="F29" s="45"/>
    </row>
    <row r="30" spans="2:6" ht="15.75" thickTop="1" thickBot="1">
      <c r="B30" s="2" t="s">
        <v>64</v>
      </c>
      <c r="C30" s="100">
        <v>500</v>
      </c>
      <c r="D30" s="81"/>
      <c r="E30" s="25"/>
      <c r="F30" s="45"/>
    </row>
    <row r="31" spans="2:6" ht="15.75" thickTop="1" thickBot="1">
      <c r="B31" s="2" t="s">
        <v>65</v>
      </c>
      <c r="C31" s="100">
        <v>200</v>
      </c>
      <c r="D31" s="81"/>
      <c r="E31" s="25"/>
      <c r="F31" s="45"/>
    </row>
    <row r="32" spans="2:6" ht="15.75" thickTop="1" thickBot="1">
      <c r="B32" s="2" t="s">
        <v>66</v>
      </c>
      <c r="C32" s="100">
        <v>800</v>
      </c>
      <c r="D32" s="81"/>
      <c r="E32" s="25"/>
      <c r="F32" s="45"/>
    </row>
    <row r="33" spans="2:6" ht="15.75" thickTop="1" thickBot="1">
      <c r="B33" s="2" t="s">
        <v>67</v>
      </c>
      <c r="C33" s="100">
        <v>500</v>
      </c>
      <c r="D33" s="81"/>
      <c r="E33" s="25"/>
      <c r="F33" s="45"/>
    </row>
    <row r="34" spans="2:6" ht="15.75" thickTop="1" thickBot="1">
      <c r="B34" s="2" t="s">
        <v>100</v>
      </c>
      <c r="C34" s="100">
        <v>200</v>
      </c>
      <c r="D34" s="81"/>
      <c r="E34" s="25"/>
      <c r="F34" s="45"/>
    </row>
    <row r="35" spans="2:6" ht="15.75" thickTop="1" thickBot="1">
      <c r="B35" s="2" t="s">
        <v>101</v>
      </c>
      <c r="C35" s="100">
        <v>200</v>
      </c>
      <c r="D35" s="81"/>
      <c r="E35" s="25"/>
      <c r="F35" s="45"/>
    </row>
    <row r="36" spans="2:6" ht="15.75" thickTop="1" thickBot="1">
      <c r="B36" s="3" t="s">
        <v>88</v>
      </c>
      <c r="C36" s="99">
        <f>SUM(C37:C58)</f>
        <v>19132.91</v>
      </c>
      <c r="D36" s="80"/>
      <c r="E36" s="24"/>
      <c r="F36" s="44"/>
    </row>
    <row r="37" spans="2:6" ht="15.75" thickTop="1" thickBot="1">
      <c r="B37" s="2" t="s">
        <v>68</v>
      </c>
      <c r="C37" s="100">
        <v>1681.16</v>
      </c>
      <c r="D37" s="81"/>
      <c r="E37" s="25"/>
      <c r="F37" s="45"/>
    </row>
    <row r="38" spans="2:6" ht="15.75" thickTop="1" thickBot="1">
      <c r="B38" s="2" t="s">
        <v>99</v>
      </c>
      <c r="C38" s="100">
        <v>1500</v>
      </c>
      <c r="D38" s="81"/>
      <c r="E38" s="25"/>
      <c r="F38" s="45"/>
    </row>
    <row r="39" spans="2:6" ht="15.75" thickTop="1" thickBot="1">
      <c r="B39" s="2" t="s">
        <v>22</v>
      </c>
      <c r="C39" s="100">
        <v>250</v>
      </c>
      <c r="D39" s="81"/>
      <c r="E39" s="25"/>
      <c r="F39" s="45"/>
    </row>
    <row r="40" spans="2:6" ht="15.75" thickTop="1" thickBot="1">
      <c r="B40" s="2" t="s">
        <v>69</v>
      </c>
      <c r="C40" s="100">
        <v>99</v>
      </c>
      <c r="D40" s="81"/>
      <c r="E40" s="25"/>
      <c r="F40" s="45"/>
    </row>
    <row r="41" spans="2:6" ht="15.75" thickTop="1" thickBot="1">
      <c r="B41" s="2" t="s">
        <v>70</v>
      </c>
      <c r="C41" s="100">
        <v>120</v>
      </c>
      <c r="D41" s="81"/>
      <c r="E41" s="25"/>
      <c r="F41" s="45"/>
    </row>
    <row r="42" spans="2:6" ht="15.75" thickTop="1" thickBot="1">
      <c r="B42" s="2" t="s">
        <v>77</v>
      </c>
      <c r="C42" s="97">
        <v>2500</v>
      </c>
      <c r="D42" s="78"/>
      <c r="E42" s="22"/>
      <c r="F42" s="42"/>
    </row>
    <row r="43" spans="2:6" ht="15.75" thickTop="1" thickBot="1">
      <c r="B43" s="127" t="s">
        <v>78</v>
      </c>
      <c r="C43" s="97">
        <v>1200</v>
      </c>
      <c r="D43" s="78"/>
      <c r="E43" s="22"/>
      <c r="F43" s="42"/>
    </row>
    <row r="44" spans="2:6" ht="15.75" thickTop="1" thickBot="1">
      <c r="B44" s="129" t="s">
        <v>75</v>
      </c>
      <c r="C44" s="97">
        <v>1370</v>
      </c>
      <c r="D44" s="78"/>
      <c r="E44" s="22"/>
      <c r="F44" s="42"/>
    </row>
    <row r="45" spans="2:6" thickTop="1">
      <c r="B45" s="130" t="s">
        <v>76</v>
      </c>
      <c r="C45" s="97">
        <v>763</v>
      </c>
      <c r="D45" s="78"/>
      <c r="E45" s="22"/>
      <c r="F45" s="42"/>
    </row>
    <row r="46" spans="2:6" ht="14.25">
      <c r="B46" s="130" t="s">
        <v>91</v>
      </c>
      <c r="C46" s="97">
        <v>60</v>
      </c>
      <c r="D46" s="78"/>
      <c r="E46" s="22"/>
      <c r="F46" s="42"/>
    </row>
    <row r="47" spans="2:6" ht="14.25">
      <c r="B47" s="130" t="s">
        <v>110</v>
      </c>
      <c r="C47" s="97">
        <v>15</v>
      </c>
      <c r="D47" s="78"/>
      <c r="E47" s="22"/>
      <c r="F47" s="42"/>
    </row>
    <row r="48" spans="2:6" ht="15" customHeight="1">
      <c r="B48" s="127" t="s">
        <v>82</v>
      </c>
      <c r="C48" s="97">
        <v>219</v>
      </c>
      <c r="D48" s="78"/>
      <c r="E48" s="22"/>
      <c r="F48" s="42"/>
    </row>
    <row r="49" spans="2:6" ht="15" customHeight="1">
      <c r="B49" s="127" t="s">
        <v>89</v>
      </c>
      <c r="C49" s="97">
        <v>269.74</v>
      </c>
      <c r="D49" s="78"/>
      <c r="E49" s="22"/>
      <c r="F49" s="42"/>
    </row>
    <row r="50" spans="2:6" ht="15" customHeight="1">
      <c r="B50" s="127" t="s">
        <v>90</v>
      </c>
      <c r="C50" s="97">
        <v>50</v>
      </c>
      <c r="D50" s="78"/>
      <c r="E50" s="22"/>
      <c r="F50" s="42"/>
    </row>
    <row r="51" spans="2:6" ht="15" customHeight="1">
      <c r="B51" s="127" t="s">
        <v>102</v>
      </c>
      <c r="C51" s="97">
        <v>1415</v>
      </c>
      <c r="D51" s="78"/>
      <c r="E51" s="22"/>
      <c r="F51" s="42"/>
    </row>
    <row r="52" spans="2:6" ht="15" customHeight="1">
      <c r="B52" s="128" t="s">
        <v>83</v>
      </c>
      <c r="C52" s="97">
        <v>5005</v>
      </c>
      <c r="D52" s="78"/>
      <c r="E52" s="22"/>
      <c r="F52" s="42"/>
    </row>
    <row r="53" spans="2:6" ht="15" customHeight="1">
      <c r="B53" s="127" t="s">
        <v>93</v>
      </c>
      <c r="C53" s="97">
        <v>540</v>
      </c>
      <c r="D53" s="78"/>
      <c r="E53" s="22"/>
      <c r="F53" s="42"/>
    </row>
    <row r="54" spans="2:6" ht="15" customHeight="1">
      <c r="B54" s="127" t="s">
        <v>92</v>
      </c>
      <c r="C54" s="97">
        <v>662.28</v>
      </c>
      <c r="D54" s="78"/>
      <c r="E54" s="22"/>
      <c r="F54" s="42"/>
    </row>
    <row r="55" spans="2:6" ht="15" customHeight="1">
      <c r="B55" s="127" t="s">
        <v>84</v>
      </c>
      <c r="C55" s="97">
        <v>240</v>
      </c>
      <c r="D55" s="78"/>
      <c r="E55" s="22"/>
      <c r="F55" s="42"/>
    </row>
    <row r="56" spans="2:6" ht="15" customHeight="1">
      <c r="B56" s="127" t="s">
        <v>94</v>
      </c>
      <c r="C56" s="97">
        <v>436</v>
      </c>
      <c r="D56" s="78"/>
      <c r="E56" s="22"/>
      <c r="F56" s="42"/>
    </row>
    <row r="57" spans="2:6" ht="15" customHeight="1">
      <c r="B57" s="127" t="s">
        <v>105</v>
      </c>
      <c r="C57" s="131">
        <v>387.63</v>
      </c>
      <c r="D57" s="78"/>
      <c r="E57" s="22"/>
      <c r="F57" s="42"/>
    </row>
    <row r="58" spans="2:6" ht="15" customHeight="1" thickBot="1">
      <c r="B58" s="132" t="s">
        <v>106</v>
      </c>
      <c r="C58" s="131">
        <v>350.1</v>
      </c>
      <c r="D58" s="78"/>
      <c r="E58" s="22"/>
      <c r="F58" s="42"/>
    </row>
    <row r="59" spans="2:6" ht="16.5" thickBot="1">
      <c r="B59" s="7" t="s">
        <v>54</v>
      </c>
      <c r="C59" s="94">
        <f>C60+C66+C69</f>
        <v>183337.34000000003</v>
      </c>
      <c r="D59" s="74"/>
      <c r="E59" s="21"/>
      <c r="F59" s="39"/>
    </row>
    <row r="60" spans="2:6" ht="15.75" thickBot="1">
      <c r="B60" s="9" t="s">
        <v>26</v>
      </c>
      <c r="C60" s="96">
        <f>SUM(C61:C65)</f>
        <v>163610.89000000001</v>
      </c>
      <c r="D60" s="77"/>
      <c r="E60" s="33"/>
      <c r="F60" s="41"/>
    </row>
    <row r="61" spans="2:6" ht="15.75" thickTop="1" thickBot="1">
      <c r="B61" s="2" t="s">
        <v>71</v>
      </c>
      <c r="C61" s="100">
        <v>2645</v>
      </c>
      <c r="D61" s="81"/>
      <c r="E61" s="25"/>
      <c r="F61" s="45"/>
    </row>
    <row r="62" spans="2:6" ht="15.75" thickTop="1" thickBot="1">
      <c r="B62" s="2" t="s">
        <v>112</v>
      </c>
      <c r="C62" s="100">
        <v>159800</v>
      </c>
      <c r="D62" s="81"/>
      <c r="E62" s="25"/>
      <c r="F62" s="45"/>
    </row>
    <row r="63" spans="2:6" ht="15.75" thickTop="1" thickBot="1">
      <c r="B63" s="2" t="s">
        <v>72</v>
      </c>
      <c r="C63" s="100">
        <v>865.89</v>
      </c>
      <c r="D63" s="81"/>
      <c r="E63" s="25"/>
      <c r="F63" s="45"/>
    </row>
    <row r="64" spans="2:6" ht="15.75" thickTop="1" thickBot="1">
      <c r="B64" s="2" t="s">
        <v>37</v>
      </c>
      <c r="C64" s="100"/>
      <c r="D64" s="81"/>
      <c r="E64" s="25"/>
      <c r="F64" s="45"/>
    </row>
    <row r="65" spans="2:6" ht="15.75" thickTop="1" thickBot="1">
      <c r="B65" s="13" t="s">
        <v>111</v>
      </c>
      <c r="C65" s="98">
        <v>300</v>
      </c>
      <c r="D65" s="79"/>
      <c r="E65" s="23"/>
      <c r="F65" s="43"/>
    </row>
    <row r="66" spans="2:6" ht="15.75" thickBot="1">
      <c r="B66" s="9" t="s">
        <v>27</v>
      </c>
      <c r="C66" s="96">
        <v>3600</v>
      </c>
      <c r="D66" s="77"/>
      <c r="E66" s="33"/>
      <c r="F66" s="41"/>
    </row>
    <row r="67" spans="2:6" ht="15.75" thickTop="1" thickBot="1">
      <c r="B67" s="2" t="s">
        <v>38</v>
      </c>
      <c r="C67" s="100">
        <v>3600</v>
      </c>
      <c r="D67" s="81"/>
      <c r="E67" s="25"/>
      <c r="F67" s="45"/>
    </row>
    <row r="68" spans="2:6" ht="15.75" thickTop="1" thickBot="1">
      <c r="B68" s="13"/>
      <c r="C68" s="98"/>
      <c r="D68" s="79"/>
      <c r="E68" s="23"/>
      <c r="F68" s="43"/>
    </row>
    <row r="69" spans="2:6" ht="15.75" thickBot="1">
      <c r="B69" s="4" t="s">
        <v>28</v>
      </c>
      <c r="C69" s="102">
        <v>16126.45</v>
      </c>
      <c r="D69" s="83"/>
      <c r="E69" s="35"/>
      <c r="F69" s="47"/>
    </row>
    <row r="70" spans="2:6" ht="16.5" thickBot="1">
      <c r="B70" s="7" t="s">
        <v>52</v>
      </c>
      <c r="C70" s="94">
        <f>SUM(C71:C73)</f>
        <v>11290</v>
      </c>
      <c r="D70" s="74"/>
      <c r="E70" s="21"/>
      <c r="F70" s="39"/>
    </row>
    <row r="71" spans="2:6" thickBot="1">
      <c r="B71" s="6" t="s">
        <v>1</v>
      </c>
      <c r="C71" s="103">
        <v>1000</v>
      </c>
      <c r="D71" s="84"/>
      <c r="E71" s="27"/>
      <c r="F71" s="48"/>
    </row>
    <row r="72" spans="2:6" ht="15.75" thickTop="1" thickBot="1">
      <c r="B72" s="108" t="s">
        <v>73</v>
      </c>
      <c r="C72" s="97">
        <v>10000</v>
      </c>
      <c r="D72" s="78"/>
      <c r="E72" s="22"/>
      <c r="F72" s="42"/>
    </row>
    <row r="73" spans="2:6" ht="15.75" thickTop="1" thickBot="1">
      <c r="B73" s="12" t="s">
        <v>16</v>
      </c>
      <c r="C73" s="101">
        <v>290</v>
      </c>
      <c r="D73" s="82"/>
      <c r="E73" s="26"/>
      <c r="F73" s="46"/>
    </row>
    <row r="74" spans="2:6" ht="16.5" thickBot="1">
      <c r="B74" s="7" t="s">
        <v>29</v>
      </c>
      <c r="C74" s="94">
        <v>2243.38</v>
      </c>
      <c r="D74" s="74"/>
      <c r="E74" s="21"/>
      <c r="F74" s="39"/>
    </row>
    <row r="75" spans="2:6" thickBot="1">
      <c r="B75" s="5" t="s">
        <v>23</v>
      </c>
      <c r="C75" s="104">
        <v>2243.38</v>
      </c>
      <c r="D75" s="85"/>
      <c r="E75" s="28"/>
      <c r="F75" s="49"/>
    </row>
    <row r="76" spans="2:6" ht="18.75" thickBot="1">
      <c r="B76" s="90" t="s">
        <v>95</v>
      </c>
      <c r="C76" s="109">
        <f>C3+C8+C59+C70+C74</f>
        <v>258656.88000000003</v>
      </c>
      <c r="D76" s="92"/>
      <c r="E76" s="91"/>
      <c r="F76" s="93"/>
    </row>
    <row r="77" spans="2:6" ht="18.75" thickBot="1">
      <c r="B77" s="8" t="s">
        <v>56</v>
      </c>
      <c r="C77" s="105">
        <f>C2+C76</f>
        <v>401457.25</v>
      </c>
      <c r="D77" s="86"/>
      <c r="E77" s="29"/>
      <c r="F77" s="50"/>
    </row>
    <row r="78" spans="2:6" ht="18.75" thickBot="1">
      <c r="B78" s="14" t="s">
        <v>31</v>
      </c>
      <c r="C78" s="106">
        <f>C77-'Dépenses 2023'!B41</f>
        <v>161330.02999999997</v>
      </c>
      <c r="D78" s="87"/>
      <c r="E78" s="30"/>
      <c r="F78" s="51"/>
    </row>
    <row r="79" spans="2:6">
      <c r="C79" s="107"/>
    </row>
  </sheetData>
  <phoneticPr fontId="19" type="noConversion"/>
  <pageMargins left="0.7" right="0.7" top="0.75" bottom="0.75" header="0.3" footer="0.3"/>
  <pageSetup paperSize="2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Dépenses 2023</vt:lpstr>
      <vt:lpstr>Recettes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Paule Benoit</cp:lastModifiedBy>
  <cp:lastPrinted>2024-01-07T09:43:39Z</cp:lastPrinted>
  <dcterms:created xsi:type="dcterms:W3CDTF">2016-09-02T07:28:18Z</dcterms:created>
  <dcterms:modified xsi:type="dcterms:W3CDTF">2024-01-22T16:57:28Z</dcterms:modified>
</cp:coreProperties>
</file>